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Brazilian Species" sheetId="2" r:id="rId1"/>
    <sheet name="Mexican Species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P13" i="3" l="1"/>
  <c r="M13" i="3"/>
  <c r="O13" i="3" s="1"/>
  <c r="P12" i="3"/>
  <c r="L12" i="3"/>
  <c r="O12" i="3" s="1"/>
  <c r="P11" i="3"/>
  <c r="K11" i="3"/>
  <c r="O11" i="3" s="1"/>
  <c r="P10" i="3"/>
  <c r="J10" i="3"/>
  <c r="O10" i="3" s="1"/>
  <c r="P9" i="3"/>
  <c r="I9" i="3"/>
  <c r="O9" i="3" s="1"/>
  <c r="P8" i="3"/>
  <c r="H8" i="3"/>
  <c r="O8" i="3" s="1"/>
  <c r="P7" i="3"/>
  <c r="G7" i="3"/>
  <c r="O7" i="3" s="1"/>
  <c r="P6" i="3"/>
  <c r="F6" i="3"/>
  <c r="O6" i="3" s="1"/>
  <c r="P5" i="3"/>
  <c r="E5" i="3"/>
  <c r="O5" i="3" s="1"/>
  <c r="P4" i="3"/>
  <c r="D4" i="3"/>
  <c r="O4" i="3" s="1"/>
  <c r="P3" i="3"/>
  <c r="C3" i="3"/>
  <c r="O3" i="3" s="1"/>
  <c r="P2" i="3"/>
  <c r="B2" i="3"/>
  <c r="O2" i="3" s="1"/>
  <c r="N2" i="3" l="1"/>
  <c r="N4" i="3"/>
  <c r="N7" i="3"/>
  <c r="N9" i="3"/>
  <c r="N13" i="3"/>
  <c r="N3" i="3"/>
  <c r="N5" i="3"/>
  <c r="N6" i="3"/>
  <c r="N8" i="3"/>
  <c r="N10" i="3"/>
  <c r="N11" i="3"/>
  <c r="N12" i="3"/>
</calcChain>
</file>

<file path=xl/sharedStrings.xml><?xml version="1.0" encoding="utf-8"?>
<sst xmlns="http://schemas.openxmlformats.org/spreadsheetml/2006/main" count="108" uniqueCount="54">
  <si>
    <t>Species Name</t>
  </si>
  <si>
    <t>Total</t>
  </si>
  <si>
    <t>Success</t>
  </si>
  <si>
    <t>Failure</t>
  </si>
  <si>
    <t>T. barberi</t>
  </si>
  <si>
    <t>T. gerstaeckeri</t>
  </si>
  <si>
    <t>T. longipennis</t>
  </si>
  <si>
    <t>T. mexicana</t>
  </si>
  <si>
    <t>T. nitida</t>
  </si>
  <si>
    <t>T. pallidipennis</t>
  </si>
  <si>
    <t>T. phyllosoma</t>
  </si>
  <si>
    <t>P. rufotuberculatus</t>
  </si>
  <si>
    <t>T. dimidiata Hg1</t>
  </si>
  <si>
    <t>T. dimidiata Hg2</t>
  </si>
  <si>
    <t>T. dimidiata Hg3</t>
  </si>
  <si>
    <t>T. mazzottii</t>
  </si>
  <si>
    <t>T. arthurneivai</t>
  </si>
  <si>
    <t>T. baratai</t>
  </si>
  <si>
    <t>T. brasiliensis</t>
  </si>
  <si>
    <t>R. brethesi</t>
  </si>
  <si>
    <t>T. carcavalloi</t>
  </si>
  <si>
    <t>T. circummaculata</t>
  </si>
  <si>
    <t>T. costalimai</t>
  </si>
  <si>
    <t>T. delpontei</t>
  </si>
  <si>
    <t>P. diasi</t>
  </si>
  <si>
    <t>R. domesticus</t>
  </si>
  <si>
    <t>P. geniculatus</t>
  </si>
  <si>
    <t>T. guazu</t>
  </si>
  <si>
    <t>T. infestans</t>
  </si>
  <si>
    <t>T. juazeirensis</t>
  </si>
  <si>
    <t>C. lenti</t>
  </si>
  <si>
    <t>T. lenti</t>
  </si>
  <si>
    <t>P. lignarius</t>
  </si>
  <si>
    <t>P. lutzi</t>
  </si>
  <si>
    <t>T. maculata</t>
  </si>
  <si>
    <t>T. matogrossensis</t>
  </si>
  <si>
    <t>P. megistus</t>
  </si>
  <si>
    <t>T. melanica</t>
  </si>
  <si>
    <t>R. milesi</t>
  </si>
  <si>
    <t>R. montenegrensis</t>
  </si>
  <si>
    <t>R. nasutus</t>
  </si>
  <si>
    <t>R. neglectus</t>
  </si>
  <si>
    <t>R. pictipes</t>
  </si>
  <si>
    <t>T. pintodiasi</t>
  </si>
  <si>
    <t>T. platensis</t>
  </si>
  <si>
    <t>T. pseudomaculata</t>
  </si>
  <si>
    <t>T. rubrovaria</t>
  </si>
  <si>
    <t>T. sherlocki</t>
  </si>
  <si>
    <t>T. sordida</t>
  </si>
  <si>
    <t>P. tertius</t>
  </si>
  <si>
    <t>T. tibiamaculata</t>
  </si>
  <si>
    <t>T. vandae</t>
  </si>
  <si>
    <t>T. vitticeps</t>
  </si>
  <si>
    <t>T. williami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</si>
</sst>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1" applyNumberFormat="0" applyFont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4" borderId="1" xfId="3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0" xfId="1" applyFont="1" applyAlignment="1">
      <alignment horizontal="center" vertical="center"/>
    </xf>
    <xf numFmtId="0" fontId="2" fillId="3" borderId="0" xfId="2" applyFont="1" applyAlignment="1">
      <alignment horizontal="center" vertical="center"/>
    </xf>
    <xf numFmtId="0" fontId="2" fillId="0" borderId="1" xfId="3" applyFont="1" applyFill="1" applyAlignment="1">
      <alignment horizontal="center" vertical="center"/>
    </xf>
    <xf numFmtId="0" fontId="1" fillId="4" borderId="1" xfId="3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1" fontId="0" fillId="0" borderId="0" xfId="0" applyNumberForma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5" borderId="2" xfId="0" applyFont="1" applyFill="1" applyBorder="1"/>
    <xf numFmtId="0" fontId="9" fillId="2" borderId="0" xfId="1" applyFont="1"/>
    <xf numFmtId="0" fontId="9" fillId="3" borderId="0" xfId="2" applyFont="1"/>
  </cellXfs>
  <cellStyles count="4">
    <cellStyle name="Bad" xfId="2" builtinId="27"/>
    <cellStyle name="Good" xfId="1" builtinId="26"/>
    <cellStyle name="Normal" xfId="0" builtinId="0"/>
    <cellStyle name="Note" xfId="3" builtinId="1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%20Kh/Downloads/Projects/Vector%20ID/Results/experiment1_4/summary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"/>
      <sheetName val="Confusion Matrix"/>
    </sheetNames>
    <sheetDataSet>
      <sheetData sheetId="0">
        <row r="5">
          <cell r="B5">
            <v>24</v>
          </cell>
          <cell r="E5">
            <v>37</v>
          </cell>
          <cell r="H5">
            <v>26</v>
          </cell>
          <cell r="K5">
            <v>35</v>
          </cell>
        </row>
        <row r="11">
          <cell r="B11">
            <v>10</v>
          </cell>
          <cell r="E11">
            <v>40</v>
          </cell>
          <cell r="H11">
            <v>14</v>
          </cell>
          <cell r="K11">
            <v>44</v>
          </cell>
        </row>
        <row r="17">
          <cell r="B17">
            <v>11</v>
          </cell>
          <cell r="E17">
            <v>41</v>
          </cell>
          <cell r="H17">
            <v>40</v>
          </cell>
          <cell r="K17">
            <v>13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1:AP39" totalsRowShown="0">
  <autoFilter ref="A1:AP39"/>
  <tableColumns count="42">
    <tableColumn id="1" name="Species Name" dataDxfId="57"/>
    <tableColumn id="2" name="T. arthurneivai" dataDxfId="56"/>
    <tableColumn id="3" name="T. baratai" dataDxfId="55"/>
    <tableColumn id="4" name="T. brasiliensis" dataDxfId="54"/>
    <tableColumn id="5" name="R. brethesi" dataDxfId="53"/>
    <tableColumn id="6" name="T. carcavalloi" dataDxfId="52"/>
    <tableColumn id="7" name="T. circummaculata" dataDxfId="51"/>
    <tableColumn id="8" name="C. lenti" dataDxfId="50"/>
    <tableColumn id="9" name="T. costalimai" dataDxfId="49"/>
    <tableColumn id="10" name="T. delpontei" dataDxfId="48"/>
    <tableColumn id="11" name="P. diasi" dataDxfId="47"/>
    <tableColumn id="12" name="R. domesticus" dataDxfId="46"/>
    <tableColumn id="13" name="P. geniculatus" dataDxfId="45"/>
    <tableColumn id="14" name="T. guazu" dataDxfId="44"/>
    <tableColumn id="15" name="T. infestans" dataDxfId="43"/>
    <tableColumn id="16" name="T. juazeirensis" dataDxfId="42"/>
    <tableColumn id="17" name="P. lignarius" dataDxfId="41"/>
    <tableColumn id="18" name="P. lutzi" dataDxfId="40"/>
    <tableColumn id="19" name="T. maculata" dataDxfId="39"/>
    <tableColumn id="20" name="T. matogrossensis" dataDxfId="38"/>
    <tableColumn id="21" name="P. megistus" dataDxfId="37"/>
    <tableColumn id="22" name="T. melanica" dataDxfId="36"/>
    <tableColumn id="23" name="R. milesi" dataDxfId="35"/>
    <tableColumn id="24" name="R. montenegrensis" dataDxfId="34"/>
    <tableColumn id="25" name="R. nasutus" dataDxfId="33"/>
    <tableColumn id="26" name="R. neglectus" dataDxfId="32"/>
    <tableColumn id="27" name="R. pictipes" dataDxfId="31"/>
    <tableColumn id="28" name="T. pintodiasi" dataDxfId="30"/>
    <tableColumn id="29" name="T. platensis" dataDxfId="29"/>
    <tableColumn id="30" name="T. pseudomaculata" dataDxfId="28"/>
    <tableColumn id="31" name="T. rubrovaria" dataDxfId="27"/>
    <tableColumn id="32" name="T. sherlocki" dataDxfId="26"/>
    <tableColumn id="33" name="T. sordida" dataDxfId="25"/>
    <tableColumn id="34" name="P. tertius" dataDxfId="24"/>
    <tableColumn id="35" name="T. tibiamaculata" dataDxfId="23"/>
    <tableColumn id="36" name="T. lenti" dataDxfId="22"/>
    <tableColumn id="37" name="T. vandae" dataDxfId="21"/>
    <tableColumn id="38" name="T. vitticeps" dataDxfId="20"/>
    <tableColumn id="39" name="T. williami" dataDxfId="19"/>
    <tableColumn id="40" name="Total" dataDxfId="18"/>
    <tableColumn id="41" name="Success" dataDxfId="17" dataCellStyle="Good"/>
    <tableColumn id="42" name="Failure" dataDxfId="16" dataCellStyle="Bad"/>
  </tableColumns>
  <tableStyleInfo name="TableStyleLight9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A1:P13" totalsRowShown="0">
  <autoFilter ref="A1:P13"/>
  <tableColumns count="16">
    <tableColumn id="1" name="Species Name" dataDxfId="15"/>
    <tableColumn id="2" name="T. barberi" dataDxfId="14"/>
    <tableColumn id="3" name="T. dimidiata Hg1" dataDxfId="13"/>
    <tableColumn id="4" name="T. dimidiata Hg2" dataDxfId="12"/>
    <tableColumn id="5" name="T. dimidiata Hg3" dataDxfId="11"/>
    <tableColumn id="6" name="T. gerstaeckeri" dataDxfId="10"/>
    <tableColumn id="7" name="T. longipennis" dataDxfId="9"/>
    <tableColumn id="8" name="T. mazzottii" dataDxfId="8"/>
    <tableColumn id="9" name="T. mexicana" dataDxfId="7"/>
    <tableColumn id="10" name="T. nitida" dataDxfId="6"/>
    <tableColumn id="11" name="T. pallidipennis" dataDxfId="5"/>
    <tableColumn id="12" name="T. phyllosoma" dataDxfId="4"/>
    <tableColumn id="13" name="P. rufotuberculatus" dataDxfId="3"/>
    <tableColumn id="14" name="Total" dataDxfId="2">
      <calculatedColumnFormula>SUM(B2:M2)</calculatedColumnFormula>
    </tableColumn>
    <tableColumn id="15" name="Success" dataDxfId="1" dataCellStyle="Good"/>
    <tableColumn id="16" name="Failure" dataDxfId="0" dataCellStyle="Bad"/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workbookViewId="0">
      <selection activeCell="AJ8" sqref="AJ8"/>
    </sheetView>
  </sheetViews>
  <sheetFormatPr defaultRowHeight="14.4" x14ac:dyDescent="0.3"/>
  <cols>
    <col min="1" max="1" width="18" bestFit="1" customWidth="1"/>
    <col min="2" max="2" width="15.5546875" customWidth="1"/>
    <col min="3" max="3" width="11.44140625" customWidth="1"/>
    <col min="4" max="4" width="14.33203125" customWidth="1"/>
    <col min="5" max="5" width="12.109375" customWidth="1"/>
    <col min="6" max="6" width="14.109375" customWidth="1"/>
    <col min="7" max="7" width="18.44140625" customWidth="1"/>
    <col min="8" max="8" width="8.88671875" customWidth="1"/>
    <col min="9" max="9" width="13.6640625" customWidth="1"/>
    <col min="10" max="10" width="13.21875" customWidth="1"/>
    <col min="11" max="11" width="9.21875" customWidth="1"/>
    <col min="12" max="12" width="14.6640625" customWidth="1"/>
    <col min="13" max="13" width="15" customWidth="1"/>
    <col min="14" max="14" width="10.44140625" customWidth="1"/>
    <col min="15" max="15" width="12.88671875" customWidth="1"/>
    <col min="16" max="16" width="15" customWidth="1"/>
    <col min="17" max="17" width="12.5546875" customWidth="1"/>
    <col min="18" max="18" width="8.77734375" customWidth="1"/>
    <col min="19" max="19" width="13.109375" customWidth="1"/>
    <col min="20" max="20" width="18.21875" customWidth="1"/>
    <col min="21" max="22" width="12.77734375" customWidth="1"/>
    <col min="23" max="23" width="10" customWidth="1"/>
    <col min="24" max="24" width="18.77734375" customWidth="1"/>
    <col min="25" max="25" width="12" customWidth="1"/>
    <col min="26" max="26" width="13.33203125" customWidth="1"/>
    <col min="27" max="27" width="11.6640625" customWidth="1"/>
    <col min="28" max="28" width="13.5546875" customWidth="1"/>
    <col min="29" max="29" width="12.6640625" customWidth="1"/>
    <col min="30" max="30" width="19.33203125" customWidth="1"/>
    <col min="31" max="31" width="14.109375" customWidth="1"/>
    <col min="32" max="32" width="12.5546875" customWidth="1"/>
    <col min="33" max="33" width="11.5546875" customWidth="1"/>
    <col min="34" max="34" width="10.6640625" customWidth="1"/>
    <col min="35" max="35" width="16.88671875" customWidth="1"/>
    <col min="36" max="36" width="8.88671875" customWidth="1"/>
    <col min="37" max="37" width="11.5546875" customWidth="1"/>
    <col min="38" max="38" width="12" customWidth="1"/>
    <col min="39" max="39" width="11.5546875" customWidth="1"/>
    <col min="40" max="40" width="7.109375" customWidth="1"/>
    <col min="41" max="41" width="9.33203125" customWidth="1"/>
    <col min="42" max="42" width="8.44140625" customWidth="1"/>
  </cols>
  <sheetData>
    <row r="1" spans="1:43" x14ac:dyDescent="0.3">
      <c r="A1" s="2" t="s">
        <v>0</v>
      </c>
      <c r="B1" s="10" t="s">
        <v>16</v>
      </c>
      <c r="C1" s="10" t="s">
        <v>17</v>
      </c>
      <c r="D1" s="10" t="s">
        <v>18</v>
      </c>
      <c r="E1" s="10" t="s">
        <v>19</v>
      </c>
      <c r="F1" s="10" t="s">
        <v>20</v>
      </c>
      <c r="G1" s="10" t="s">
        <v>21</v>
      </c>
      <c r="H1" s="10" t="s">
        <v>30</v>
      </c>
      <c r="I1" s="10" t="s">
        <v>22</v>
      </c>
      <c r="J1" s="10" t="s">
        <v>23</v>
      </c>
      <c r="K1" s="17" t="s">
        <v>24</v>
      </c>
      <c r="L1" s="10" t="s">
        <v>25</v>
      </c>
      <c r="M1" s="10" t="s">
        <v>26</v>
      </c>
      <c r="N1" s="12" t="s">
        <v>27</v>
      </c>
      <c r="O1" s="12" t="s">
        <v>28</v>
      </c>
      <c r="P1" s="12" t="s">
        <v>29</v>
      </c>
      <c r="Q1" s="12" t="s">
        <v>32</v>
      </c>
      <c r="R1" s="12" t="s">
        <v>33</v>
      </c>
      <c r="S1" s="16" t="s">
        <v>34</v>
      </c>
      <c r="T1" s="12" t="s">
        <v>35</v>
      </c>
      <c r="U1" s="12" t="s">
        <v>36</v>
      </c>
      <c r="V1" s="12" t="s">
        <v>37</v>
      </c>
      <c r="W1" s="12" t="s">
        <v>38</v>
      </c>
      <c r="X1" s="12" t="s">
        <v>39</v>
      </c>
      <c r="Y1" s="12" t="s">
        <v>40</v>
      </c>
      <c r="Z1" s="12" t="s">
        <v>41</v>
      </c>
      <c r="AA1" s="12" t="s">
        <v>42</v>
      </c>
      <c r="AB1" s="12" t="s">
        <v>43</v>
      </c>
      <c r="AC1" s="12" t="s">
        <v>44</v>
      </c>
      <c r="AD1" s="12" t="s">
        <v>45</v>
      </c>
      <c r="AE1" s="12" t="s">
        <v>46</v>
      </c>
      <c r="AF1" s="12" t="s">
        <v>47</v>
      </c>
      <c r="AG1" s="12" t="s">
        <v>48</v>
      </c>
      <c r="AH1" s="16" t="s">
        <v>49</v>
      </c>
      <c r="AI1" s="16" t="s">
        <v>50</v>
      </c>
      <c r="AJ1" s="12" t="s">
        <v>31</v>
      </c>
      <c r="AK1" s="12" t="s">
        <v>51</v>
      </c>
      <c r="AL1" s="12" t="s">
        <v>52</v>
      </c>
      <c r="AM1" s="12" t="s">
        <v>53</v>
      </c>
      <c r="AN1" s="18" t="s">
        <v>1</v>
      </c>
      <c r="AO1" s="19" t="s">
        <v>2</v>
      </c>
      <c r="AP1" s="20" t="s">
        <v>3</v>
      </c>
    </row>
    <row r="2" spans="1:43" x14ac:dyDescent="0.3">
      <c r="A2" s="10" t="s">
        <v>16</v>
      </c>
      <c r="B2" s="3">
        <v>26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3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1</v>
      </c>
      <c r="AN2" s="4">
        <v>31</v>
      </c>
      <c r="AO2" s="5">
        <v>26</v>
      </c>
      <c r="AP2" s="6">
        <v>5</v>
      </c>
      <c r="AQ2" s="14"/>
    </row>
    <row r="3" spans="1:43" x14ac:dyDescent="0.3">
      <c r="A3" s="10" t="s">
        <v>17</v>
      </c>
      <c r="B3" s="1">
        <v>1</v>
      </c>
      <c r="C3" s="3">
        <v>25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0</v>
      </c>
      <c r="AM3" s="1">
        <v>0</v>
      </c>
      <c r="AN3" s="4">
        <v>28</v>
      </c>
      <c r="AO3" s="5">
        <v>25</v>
      </c>
      <c r="AP3" s="6">
        <v>3</v>
      </c>
      <c r="AQ3" s="14"/>
    </row>
    <row r="4" spans="1:43" x14ac:dyDescent="0.3">
      <c r="A4" s="10" t="s">
        <v>18</v>
      </c>
      <c r="B4" s="1">
        <v>0</v>
      </c>
      <c r="C4" s="1">
        <v>1</v>
      </c>
      <c r="D4" s="3">
        <v>58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1</v>
      </c>
      <c r="AE4" s="1">
        <v>0</v>
      </c>
      <c r="AF4" s="1">
        <v>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4">
        <v>63</v>
      </c>
      <c r="AO4" s="5">
        <v>58</v>
      </c>
      <c r="AP4" s="6">
        <v>5</v>
      </c>
      <c r="AQ4" s="14"/>
    </row>
    <row r="5" spans="1:43" x14ac:dyDescent="0.3">
      <c r="A5" s="10" t="s">
        <v>19</v>
      </c>
      <c r="B5" s="1">
        <v>0</v>
      </c>
      <c r="C5" s="1">
        <v>0</v>
      </c>
      <c r="D5" s="1">
        <v>0</v>
      </c>
      <c r="E5" s="3">
        <v>26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4">
        <v>27</v>
      </c>
      <c r="AO5" s="5">
        <v>26</v>
      </c>
      <c r="AP5" s="6">
        <v>1</v>
      </c>
      <c r="AQ5" s="14"/>
    </row>
    <row r="6" spans="1:43" x14ac:dyDescent="0.3">
      <c r="A6" s="10" t="s">
        <v>20</v>
      </c>
      <c r="B6" s="1">
        <v>0</v>
      </c>
      <c r="C6" s="1">
        <v>0</v>
      </c>
      <c r="D6" s="1">
        <v>0</v>
      </c>
      <c r="E6" s="1">
        <v>0</v>
      </c>
      <c r="F6" s="3">
        <v>33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3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4">
        <v>37</v>
      </c>
      <c r="AO6" s="5">
        <v>33</v>
      </c>
      <c r="AP6" s="6">
        <v>4</v>
      </c>
      <c r="AQ6" s="14"/>
    </row>
    <row r="7" spans="1:43" x14ac:dyDescent="0.3">
      <c r="A7" s="10" t="s">
        <v>21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3">
        <v>20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4">
        <v>21</v>
      </c>
      <c r="AO7" s="5">
        <v>20</v>
      </c>
      <c r="AP7" s="6">
        <v>1</v>
      </c>
      <c r="AQ7" s="14"/>
    </row>
    <row r="8" spans="1:43" x14ac:dyDescent="0.3">
      <c r="A8" s="10" t="s">
        <v>30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3">
        <v>31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4">
        <v>31</v>
      </c>
      <c r="AO8" s="5">
        <v>31</v>
      </c>
      <c r="AP8" s="6">
        <v>0</v>
      </c>
      <c r="AQ8" s="15"/>
    </row>
    <row r="9" spans="1:43" x14ac:dyDescent="0.3">
      <c r="A9" s="10" t="s">
        <v>22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3">
        <v>57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</v>
      </c>
      <c r="AK9" s="1">
        <v>1</v>
      </c>
      <c r="AL9" s="1">
        <v>0</v>
      </c>
      <c r="AM9" s="1">
        <v>1</v>
      </c>
      <c r="AN9" s="4">
        <v>63</v>
      </c>
      <c r="AO9" s="5">
        <v>57</v>
      </c>
      <c r="AP9" s="6">
        <v>6</v>
      </c>
      <c r="AQ9" s="14"/>
    </row>
    <row r="10" spans="1:43" x14ac:dyDescent="0.3">
      <c r="A10" s="10" t="s">
        <v>23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3">
        <v>22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7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4">
        <v>29</v>
      </c>
      <c r="AO10" s="5">
        <v>22</v>
      </c>
      <c r="AP10" s="6">
        <v>7</v>
      </c>
      <c r="AQ10" s="14"/>
    </row>
    <row r="11" spans="1:43" x14ac:dyDescent="0.3">
      <c r="A11" s="1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3">
        <v>29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4">
        <v>29</v>
      </c>
      <c r="AO11" s="5">
        <v>29</v>
      </c>
      <c r="AP11" s="6">
        <v>0</v>
      </c>
      <c r="AQ11" s="14"/>
    </row>
    <row r="12" spans="1:43" x14ac:dyDescent="0.3">
      <c r="A12" s="10" t="s">
        <v>25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3">
        <v>28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4">
        <v>29</v>
      </c>
      <c r="AO12" s="5">
        <v>28</v>
      </c>
      <c r="AP12" s="6">
        <v>1</v>
      </c>
      <c r="AQ12" s="14"/>
    </row>
    <row r="13" spans="1:43" x14ac:dyDescent="0.3">
      <c r="A13" s="10" t="s">
        <v>26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3">
        <v>44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4">
        <v>44</v>
      </c>
      <c r="AO13" s="5">
        <v>44</v>
      </c>
      <c r="AP13" s="6">
        <v>0</v>
      </c>
      <c r="AQ13" s="15"/>
    </row>
    <row r="14" spans="1:43" x14ac:dyDescent="0.3">
      <c r="A14" s="12" t="s">
        <v>27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3">
        <v>20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3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3</v>
      </c>
      <c r="AL14" s="1">
        <v>0</v>
      </c>
      <c r="AM14" s="1">
        <v>0</v>
      </c>
      <c r="AN14" s="4">
        <v>28</v>
      </c>
      <c r="AO14" s="5">
        <v>20</v>
      </c>
      <c r="AP14" s="6">
        <v>8</v>
      </c>
      <c r="AQ14" s="14"/>
    </row>
    <row r="15" spans="1:43" x14ac:dyDescent="0.3">
      <c r="A15" s="12" t="s">
        <v>28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3">
        <v>47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3</v>
      </c>
      <c r="AF15" s="1">
        <v>0</v>
      </c>
      <c r="AG15" s="1">
        <v>1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4">
        <v>54</v>
      </c>
      <c r="AO15" s="5">
        <v>47</v>
      </c>
      <c r="AP15" s="6">
        <v>7</v>
      </c>
      <c r="AQ15" s="14"/>
    </row>
    <row r="16" spans="1:43" x14ac:dyDescent="0.3">
      <c r="A16" s="12" t="s">
        <v>29</v>
      </c>
      <c r="B16" s="1">
        <v>0</v>
      </c>
      <c r="C16" s="1">
        <v>0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3">
        <v>17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4">
        <v>21</v>
      </c>
      <c r="AO16" s="5">
        <v>17</v>
      </c>
      <c r="AP16" s="6">
        <v>4</v>
      </c>
      <c r="AQ16" s="15"/>
    </row>
    <row r="17" spans="1:43" x14ac:dyDescent="0.3">
      <c r="A17" s="12" t="s">
        <v>32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3">
        <v>27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4">
        <v>29</v>
      </c>
      <c r="AO17" s="5">
        <v>27</v>
      </c>
      <c r="AP17" s="6">
        <v>2</v>
      </c>
      <c r="AQ17" s="14"/>
    </row>
    <row r="18" spans="1:43" x14ac:dyDescent="0.3">
      <c r="A18" s="12" t="s">
        <v>33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3">
        <v>30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4">
        <v>34</v>
      </c>
      <c r="AO18" s="5">
        <v>30</v>
      </c>
      <c r="AP18" s="6">
        <v>4</v>
      </c>
      <c r="AQ18" s="14"/>
    </row>
    <row r="19" spans="1:43" x14ac:dyDescent="0.3">
      <c r="A19" s="13" t="s">
        <v>34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3">
        <v>30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5</v>
      </c>
      <c r="AE19" s="1">
        <v>0</v>
      </c>
      <c r="AF19" s="1">
        <v>0</v>
      </c>
      <c r="AG19" s="1">
        <v>0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4">
        <v>39</v>
      </c>
      <c r="AO19" s="5">
        <v>30</v>
      </c>
      <c r="AP19" s="6">
        <v>9</v>
      </c>
      <c r="AQ19" s="14"/>
    </row>
    <row r="20" spans="1:43" x14ac:dyDescent="0.3">
      <c r="A20" s="12" t="s">
        <v>35</v>
      </c>
      <c r="B20" s="1">
        <v>0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3">
        <v>26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1</v>
      </c>
      <c r="AK20" s="1">
        <v>3</v>
      </c>
      <c r="AL20" s="1">
        <v>0</v>
      </c>
      <c r="AM20" s="1">
        <v>0</v>
      </c>
      <c r="AN20" s="4">
        <v>32</v>
      </c>
      <c r="AO20" s="5">
        <v>26</v>
      </c>
      <c r="AP20" s="6">
        <v>6</v>
      </c>
      <c r="AQ20" s="14"/>
    </row>
    <row r="21" spans="1:43" x14ac:dyDescent="0.3">
      <c r="A21" s="12" t="s">
        <v>36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3">
        <v>80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3</v>
      </c>
      <c r="AJ21" s="1">
        <v>0</v>
      </c>
      <c r="AK21" s="1">
        <v>0</v>
      </c>
      <c r="AL21" s="1">
        <v>0</v>
      </c>
      <c r="AM21" s="1">
        <v>0</v>
      </c>
      <c r="AN21" s="4">
        <v>84</v>
      </c>
      <c r="AO21" s="5">
        <v>80</v>
      </c>
      <c r="AP21" s="6">
        <v>4</v>
      </c>
      <c r="AQ21" s="14"/>
    </row>
    <row r="22" spans="1:43" x14ac:dyDescent="0.3">
      <c r="A22" s="12" t="s">
        <v>37</v>
      </c>
      <c r="B22" s="1">
        <v>1</v>
      </c>
      <c r="C22" s="1">
        <v>0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3">
        <v>25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4">
        <v>28</v>
      </c>
      <c r="AO22" s="5">
        <v>25</v>
      </c>
      <c r="AP22" s="6">
        <v>3</v>
      </c>
      <c r="AQ22" s="14"/>
    </row>
    <row r="23" spans="1:43" x14ac:dyDescent="0.3">
      <c r="A23" s="12" t="s">
        <v>38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3">
        <v>31</v>
      </c>
      <c r="X23" s="1">
        <v>0</v>
      </c>
      <c r="Y23" s="1">
        <v>5</v>
      </c>
      <c r="Z23" s="1">
        <v>6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4">
        <v>42</v>
      </c>
      <c r="AO23" s="5">
        <v>31</v>
      </c>
      <c r="AP23" s="6">
        <v>11</v>
      </c>
      <c r="AQ23" s="14"/>
    </row>
    <row r="24" spans="1:43" x14ac:dyDescent="0.3">
      <c r="A24" s="12" t="s">
        <v>39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3">
        <v>37</v>
      </c>
      <c r="Y24" s="1">
        <v>0</v>
      </c>
      <c r="Z24" s="1">
        <v>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4">
        <v>42</v>
      </c>
      <c r="AO24" s="5">
        <v>37</v>
      </c>
      <c r="AP24" s="6">
        <v>5</v>
      </c>
      <c r="AQ24" s="14"/>
    </row>
    <row r="25" spans="1:43" x14ac:dyDescent="0.3">
      <c r="A25" s="12" t="s">
        <v>40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3">
        <v>70</v>
      </c>
      <c r="Z25" s="1">
        <v>5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1</v>
      </c>
      <c r="AK25" s="1">
        <v>0</v>
      </c>
      <c r="AL25" s="1">
        <v>0</v>
      </c>
      <c r="AM25" s="1">
        <v>0</v>
      </c>
      <c r="AN25" s="4">
        <v>79</v>
      </c>
      <c r="AO25" s="5">
        <v>70</v>
      </c>
      <c r="AP25" s="6">
        <v>9</v>
      </c>
      <c r="AQ25" s="14"/>
    </row>
    <row r="26" spans="1:43" x14ac:dyDescent="0.3">
      <c r="A26" s="12" t="s">
        <v>41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3</v>
      </c>
      <c r="X26" s="1">
        <v>1</v>
      </c>
      <c r="Y26" s="1">
        <v>1</v>
      </c>
      <c r="Z26" s="3">
        <v>60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4">
        <v>66</v>
      </c>
      <c r="AO26" s="5">
        <v>60</v>
      </c>
      <c r="AP26" s="6">
        <v>6</v>
      </c>
      <c r="AQ26" s="14"/>
    </row>
    <row r="27" spans="1:43" x14ac:dyDescent="0.3">
      <c r="A27" s="12" t="s">
        <v>42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1</v>
      </c>
      <c r="Z27" s="1">
        <v>0</v>
      </c>
      <c r="AA27" s="3">
        <v>41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4">
        <v>42</v>
      </c>
      <c r="AO27" s="5">
        <v>41</v>
      </c>
      <c r="AP27" s="6">
        <v>1</v>
      </c>
      <c r="AQ27" s="14"/>
    </row>
    <row r="28" spans="1:43" x14ac:dyDescent="0.3">
      <c r="A28" s="12" t="s">
        <v>43</v>
      </c>
      <c r="B28" s="1">
        <v>0</v>
      </c>
      <c r="C28" s="1">
        <v>0</v>
      </c>
      <c r="D28" s="1">
        <v>0</v>
      </c>
      <c r="E28" s="1">
        <v>0</v>
      </c>
      <c r="F28" s="1">
        <v>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3">
        <v>21</v>
      </c>
      <c r="AC28" s="1">
        <v>0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4">
        <v>25</v>
      </c>
      <c r="AO28" s="5">
        <v>21</v>
      </c>
      <c r="AP28" s="6">
        <v>4</v>
      </c>
      <c r="AQ28" s="14"/>
    </row>
    <row r="29" spans="1:43" x14ac:dyDescent="0.3">
      <c r="A29" s="12" t="s">
        <v>44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3">
        <v>19</v>
      </c>
      <c r="AD29" s="1">
        <v>1</v>
      </c>
      <c r="AE29" s="1">
        <v>0</v>
      </c>
      <c r="AF29" s="1">
        <v>0</v>
      </c>
      <c r="AG29" s="1">
        <v>0</v>
      </c>
      <c r="AH29" s="1">
        <v>2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4">
        <v>27</v>
      </c>
      <c r="AO29" s="5">
        <v>19</v>
      </c>
      <c r="AP29" s="6">
        <v>8</v>
      </c>
      <c r="AQ29" s="14"/>
    </row>
    <row r="30" spans="1:43" x14ac:dyDescent="0.3">
      <c r="A30" s="12" t="s">
        <v>45</v>
      </c>
      <c r="B30" s="1">
        <v>1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1</v>
      </c>
      <c r="P30" s="1">
        <v>0</v>
      </c>
      <c r="Q30" s="1">
        <v>0</v>
      </c>
      <c r="R30" s="1">
        <v>1</v>
      </c>
      <c r="S30" s="1">
        <v>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</v>
      </c>
      <c r="AD30" s="3">
        <v>41</v>
      </c>
      <c r="AE30" s="1">
        <v>2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4">
        <v>55</v>
      </c>
      <c r="AO30" s="5">
        <v>41</v>
      </c>
      <c r="AP30" s="6">
        <v>14</v>
      </c>
      <c r="AQ30" s="15"/>
    </row>
    <row r="31" spans="1:43" x14ac:dyDescent="0.3">
      <c r="A31" s="12" t="s">
        <v>46</v>
      </c>
      <c r="B31" s="1">
        <v>0</v>
      </c>
      <c r="C31" s="1">
        <v>1</v>
      </c>
      <c r="D31" s="1">
        <v>1</v>
      </c>
      <c r="E31" s="1">
        <v>0</v>
      </c>
      <c r="F31" s="1">
        <v>0</v>
      </c>
      <c r="G31" s="1">
        <v>3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</v>
      </c>
      <c r="AE31" s="3">
        <v>43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0</v>
      </c>
      <c r="AN31" s="4">
        <v>54</v>
      </c>
      <c r="AO31" s="5">
        <v>43</v>
      </c>
      <c r="AP31" s="6">
        <v>11</v>
      </c>
      <c r="AQ31" s="14"/>
    </row>
    <row r="32" spans="1:43" x14ac:dyDescent="0.3">
      <c r="A32" s="12" t="s">
        <v>47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3">
        <v>28</v>
      </c>
      <c r="AG32" s="1">
        <v>0</v>
      </c>
      <c r="AH32" s="1">
        <v>0</v>
      </c>
      <c r="AI32" s="1">
        <v>0</v>
      </c>
      <c r="AJ32" s="1">
        <v>2</v>
      </c>
      <c r="AK32" s="1">
        <v>0</v>
      </c>
      <c r="AL32" s="1">
        <v>0</v>
      </c>
      <c r="AM32" s="1">
        <v>0</v>
      </c>
      <c r="AN32" s="4">
        <v>31</v>
      </c>
      <c r="AO32" s="5">
        <v>28</v>
      </c>
      <c r="AP32" s="6">
        <v>3</v>
      </c>
      <c r="AQ32" s="14"/>
    </row>
    <row r="33" spans="1:43" x14ac:dyDescent="0.3">
      <c r="A33" s="12" t="s">
        <v>48</v>
      </c>
      <c r="B33" s="1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3</v>
      </c>
      <c r="AE33" s="1">
        <v>0</v>
      </c>
      <c r="AF33" s="1">
        <v>0</v>
      </c>
      <c r="AG33" s="3">
        <v>88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4">
        <v>95</v>
      </c>
      <c r="AO33" s="5">
        <v>88</v>
      </c>
      <c r="AP33" s="6">
        <v>7</v>
      </c>
      <c r="AQ33" s="14"/>
    </row>
    <row r="34" spans="1:43" x14ac:dyDescent="0.3">
      <c r="A34" s="13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3">
        <v>34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4">
        <v>35</v>
      </c>
      <c r="AO34" s="5">
        <v>34</v>
      </c>
      <c r="AP34" s="6">
        <v>1</v>
      </c>
      <c r="AQ34" s="14"/>
    </row>
    <row r="35" spans="1:43" x14ac:dyDescent="0.3">
      <c r="A35" s="13" t="s">
        <v>50</v>
      </c>
      <c r="B35" s="1">
        <v>0</v>
      </c>
      <c r="C35" s="1">
        <v>0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3">
        <v>34</v>
      </c>
      <c r="AJ35" s="1">
        <v>0</v>
      </c>
      <c r="AK35" s="1">
        <v>0</v>
      </c>
      <c r="AL35" s="1">
        <v>0</v>
      </c>
      <c r="AM35" s="1">
        <v>0</v>
      </c>
      <c r="AN35" s="4">
        <v>40</v>
      </c>
      <c r="AO35" s="5">
        <v>34</v>
      </c>
      <c r="AP35" s="6">
        <v>6</v>
      </c>
      <c r="AQ35" s="14"/>
    </row>
    <row r="36" spans="1:43" x14ac:dyDescent="0.3">
      <c r="A36" s="12" t="s">
        <v>31</v>
      </c>
      <c r="B36" s="1">
        <v>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2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1</v>
      </c>
      <c r="AG36" s="1">
        <v>0</v>
      </c>
      <c r="AH36" s="1">
        <v>0</v>
      </c>
      <c r="AI36" s="1">
        <v>0</v>
      </c>
      <c r="AJ36" s="3">
        <v>30</v>
      </c>
      <c r="AK36" s="1">
        <v>0</v>
      </c>
      <c r="AL36" s="1">
        <v>0</v>
      </c>
      <c r="AM36" s="1">
        <v>0</v>
      </c>
      <c r="AN36" s="4">
        <v>38</v>
      </c>
      <c r="AO36" s="5">
        <v>30</v>
      </c>
      <c r="AP36" s="6">
        <v>8</v>
      </c>
      <c r="AQ36" s="14"/>
    </row>
    <row r="37" spans="1:43" x14ac:dyDescent="0.3">
      <c r="A37" s="12" t="s">
        <v>51</v>
      </c>
      <c r="B37" s="1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4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3">
        <v>23</v>
      </c>
      <c r="AL37" s="1">
        <v>0</v>
      </c>
      <c r="AM37" s="1">
        <v>1</v>
      </c>
      <c r="AN37" s="4">
        <v>29</v>
      </c>
      <c r="AO37" s="5">
        <v>23</v>
      </c>
      <c r="AP37" s="6">
        <v>6</v>
      </c>
      <c r="AQ37" s="14"/>
    </row>
    <row r="38" spans="1:43" x14ac:dyDescent="0.3">
      <c r="A38" s="12" t="s">
        <v>52</v>
      </c>
      <c r="B38" s="1">
        <v>0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</v>
      </c>
      <c r="P38" s="1">
        <v>0</v>
      </c>
      <c r="Q38" s="1">
        <v>0</v>
      </c>
      <c r="R38" s="1">
        <v>0</v>
      </c>
      <c r="S38" s="1">
        <v>2</v>
      </c>
      <c r="T38" s="1">
        <v>0</v>
      </c>
      <c r="U38" s="1">
        <v>3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1</v>
      </c>
      <c r="AJ38" s="1">
        <v>0</v>
      </c>
      <c r="AK38" s="1">
        <v>0</v>
      </c>
      <c r="AL38" s="3">
        <v>38</v>
      </c>
      <c r="AM38" s="1">
        <v>0</v>
      </c>
      <c r="AN38" s="4">
        <v>47</v>
      </c>
      <c r="AO38" s="5">
        <v>38</v>
      </c>
      <c r="AP38" s="6">
        <v>9</v>
      </c>
      <c r="AQ38" s="14"/>
    </row>
    <row r="39" spans="1:43" x14ac:dyDescent="0.3">
      <c r="A39" s="12" t="s">
        <v>53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1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3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3">
        <v>14</v>
      </c>
      <c r="AN39" s="4">
        <v>20</v>
      </c>
      <c r="AO39" s="5">
        <v>14</v>
      </c>
      <c r="AP39" s="6">
        <v>6</v>
      </c>
      <c r="AQ39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G9" sqref="G9"/>
    </sheetView>
  </sheetViews>
  <sheetFormatPr defaultRowHeight="14.4" x14ac:dyDescent="0.3"/>
  <cols>
    <col min="1" max="1" width="17.44140625" bestFit="1" customWidth="1"/>
    <col min="2" max="2" width="11.33203125" customWidth="1"/>
    <col min="3" max="5" width="17" customWidth="1"/>
    <col min="6" max="6" width="15.44140625" customWidth="1"/>
    <col min="7" max="7" width="15" customWidth="1"/>
    <col min="8" max="8" width="12.77734375" customWidth="1"/>
    <col min="9" max="9" width="13.21875" customWidth="1"/>
    <col min="10" max="10" width="10.109375" customWidth="1"/>
    <col min="11" max="11" width="15.88671875" customWidth="1"/>
    <col min="12" max="12" width="14.88671875" customWidth="1"/>
    <col min="13" max="13" width="19.44140625" customWidth="1"/>
    <col min="14" max="14" width="7.109375" customWidth="1"/>
    <col min="15" max="15" width="9.33203125" customWidth="1"/>
    <col min="16" max="16" width="8.44140625" customWidth="1"/>
  </cols>
  <sheetData>
    <row r="1" spans="1:16" ht="19.95" customHeight="1" x14ac:dyDescent="0.3">
      <c r="A1" s="2" t="s">
        <v>0</v>
      </c>
      <c r="B1" s="10" t="s">
        <v>4</v>
      </c>
      <c r="C1" s="10" t="s">
        <v>12</v>
      </c>
      <c r="D1" s="10" t="s">
        <v>13</v>
      </c>
      <c r="E1" s="10" t="s">
        <v>14</v>
      </c>
      <c r="F1" s="10" t="s">
        <v>5</v>
      </c>
      <c r="G1" s="10" t="s">
        <v>6</v>
      </c>
      <c r="H1" s="10" t="s">
        <v>15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8" t="s">
        <v>1</v>
      </c>
      <c r="O1" s="19" t="s">
        <v>2</v>
      </c>
      <c r="P1" s="20" t="s">
        <v>3</v>
      </c>
    </row>
    <row r="2" spans="1:16" ht="19.95" customHeight="1" x14ac:dyDescent="0.3">
      <c r="A2" s="10" t="s">
        <v>4</v>
      </c>
      <c r="B2" s="8">
        <f xml:space="preserve"> [1]Summary2!B5</f>
        <v>24</v>
      </c>
      <c r="C2" s="9">
        <v>0</v>
      </c>
      <c r="D2" s="1">
        <v>1</v>
      </c>
      <c r="E2" s="1">
        <v>0</v>
      </c>
      <c r="F2" s="1">
        <v>1</v>
      </c>
      <c r="G2" s="1">
        <v>0</v>
      </c>
      <c r="H2" s="1">
        <v>0</v>
      </c>
      <c r="I2" s="1">
        <v>1</v>
      </c>
      <c r="J2" s="1">
        <v>2</v>
      </c>
      <c r="K2" s="1">
        <v>1</v>
      </c>
      <c r="L2" s="1">
        <v>0</v>
      </c>
      <c r="M2" s="9">
        <v>0</v>
      </c>
      <c r="N2" s="4">
        <f t="shared" ref="N2:N13" si="0">SUM(B2:M2)</f>
        <v>30</v>
      </c>
      <c r="O2" s="5">
        <f>B2</f>
        <v>24</v>
      </c>
      <c r="P2" s="6">
        <f>SUM(C2:M2)</f>
        <v>6</v>
      </c>
    </row>
    <row r="3" spans="1:16" ht="19.95" customHeight="1" x14ac:dyDescent="0.3">
      <c r="A3" s="10" t="s">
        <v>12</v>
      </c>
      <c r="B3" s="1">
        <v>0</v>
      </c>
      <c r="C3" s="8">
        <f>[1]Summary2!E5</f>
        <v>37</v>
      </c>
      <c r="D3" s="9">
        <v>1</v>
      </c>
      <c r="E3" s="1">
        <v>3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1</v>
      </c>
      <c r="L3" s="1">
        <v>1</v>
      </c>
      <c r="M3" s="1">
        <v>0</v>
      </c>
      <c r="N3" s="4">
        <f t="shared" si="0"/>
        <v>44</v>
      </c>
      <c r="O3" s="5">
        <f xml:space="preserve"> C3</f>
        <v>37</v>
      </c>
      <c r="P3" s="6">
        <f xml:space="preserve"> SUM(B3,D3,E3,F3,G3,H3,I3,J3,K3,L3,M3)</f>
        <v>7</v>
      </c>
    </row>
    <row r="4" spans="1:16" ht="19.95" customHeight="1" x14ac:dyDescent="0.3">
      <c r="A4" s="10" t="s">
        <v>13</v>
      </c>
      <c r="B4" s="1">
        <v>0</v>
      </c>
      <c r="C4" s="1">
        <v>0</v>
      </c>
      <c r="D4" s="8">
        <f>[1]Summary2!H5</f>
        <v>26</v>
      </c>
      <c r="E4" s="9">
        <v>2</v>
      </c>
      <c r="F4" s="1">
        <v>1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4">
        <f t="shared" si="0"/>
        <v>30</v>
      </c>
      <c r="O4" s="5">
        <f xml:space="preserve"> D4</f>
        <v>26</v>
      </c>
      <c r="P4" s="6">
        <f>SUM(B4,C4,E4,F4,G4,H4,I4,J4,K4,L4,M4)</f>
        <v>4</v>
      </c>
    </row>
    <row r="5" spans="1:16" ht="19.95" customHeight="1" x14ac:dyDescent="0.3">
      <c r="A5" s="10" t="s">
        <v>14</v>
      </c>
      <c r="B5" s="1">
        <v>0</v>
      </c>
      <c r="C5" s="1">
        <v>3</v>
      </c>
      <c r="D5" s="1">
        <v>2</v>
      </c>
      <c r="E5" s="8">
        <f>[1]Summary2!K5</f>
        <v>35</v>
      </c>
      <c r="F5" s="9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4">
        <f t="shared" si="0"/>
        <v>40</v>
      </c>
      <c r="O5" s="5">
        <f>E5</f>
        <v>35</v>
      </c>
      <c r="P5" s="6">
        <f>SUM(B5,C5,D5,F5,G5,H5,I5,J5,K5,L5,M5)</f>
        <v>5</v>
      </c>
    </row>
    <row r="6" spans="1:16" ht="19.95" customHeight="1" x14ac:dyDescent="0.3">
      <c r="A6" s="10" t="s">
        <v>5</v>
      </c>
      <c r="B6" s="1">
        <v>1</v>
      </c>
      <c r="C6" s="1">
        <v>0</v>
      </c>
      <c r="D6" s="1">
        <v>1</v>
      </c>
      <c r="E6" s="1">
        <v>0</v>
      </c>
      <c r="F6" s="8">
        <f>[1]Summary2!B11</f>
        <v>10</v>
      </c>
      <c r="G6" s="9">
        <v>0</v>
      </c>
      <c r="H6" s="1">
        <v>0</v>
      </c>
      <c r="I6" s="1">
        <v>0</v>
      </c>
      <c r="J6" s="9">
        <v>0</v>
      </c>
      <c r="K6" s="1">
        <v>0</v>
      </c>
      <c r="L6" s="1">
        <v>0</v>
      </c>
      <c r="M6" s="1">
        <v>0</v>
      </c>
      <c r="N6" s="4">
        <f t="shared" si="0"/>
        <v>12</v>
      </c>
      <c r="O6" s="5">
        <f>F6</f>
        <v>10</v>
      </c>
      <c r="P6" s="6">
        <f>SUM(B6,C6,D6,E6,G6,H6,I6,J6,K6,L6,M6)</f>
        <v>2</v>
      </c>
    </row>
    <row r="7" spans="1:16" ht="19.95" customHeight="1" x14ac:dyDescent="0.3">
      <c r="A7" s="10" t="s">
        <v>6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8">
        <f>[1]Summary2!E11</f>
        <v>40</v>
      </c>
      <c r="H7" s="9">
        <v>1</v>
      </c>
      <c r="I7" s="1">
        <v>1</v>
      </c>
      <c r="J7" s="1">
        <v>0</v>
      </c>
      <c r="K7" s="9">
        <v>1</v>
      </c>
      <c r="L7" s="1">
        <v>8</v>
      </c>
      <c r="M7" s="1">
        <v>0</v>
      </c>
      <c r="N7" s="4">
        <f t="shared" si="0"/>
        <v>52</v>
      </c>
      <c r="O7" s="5">
        <f xml:space="preserve"> G7</f>
        <v>40</v>
      </c>
      <c r="P7" s="6">
        <f>SUM(B7,C7,D7,E7,F7,H7,I7,J7,K7,L7,M7)</f>
        <v>12</v>
      </c>
    </row>
    <row r="8" spans="1:16" ht="19.95" customHeight="1" x14ac:dyDescent="0.3">
      <c r="A8" s="10" t="s">
        <v>15</v>
      </c>
      <c r="B8" s="1">
        <v>0</v>
      </c>
      <c r="C8" s="1">
        <v>0</v>
      </c>
      <c r="D8" s="1">
        <v>0</v>
      </c>
      <c r="E8" s="1">
        <v>0</v>
      </c>
      <c r="F8" s="9">
        <v>0</v>
      </c>
      <c r="G8" s="1">
        <v>2</v>
      </c>
      <c r="H8" s="8">
        <f>[1]Summary2!H11</f>
        <v>14</v>
      </c>
      <c r="I8" s="9">
        <v>0</v>
      </c>
      <c r="J8" s="1">
        <v>0</v>
      </c>
      <c r="K8" s="1">
        <v>0</v>
      </c>
      <c r="L8" s="1">
        <v>6</v>
      </c>
      <c r="M8" s="1">
        <v>0</v>
      </c>
      <c r="N8" s="4">
        <f t="shared" si="0"/>
        <v>22</v>
      </c>
      <c r="O8" s="5">
        <f>H8</f>
        <v>14</v>
      </c>
      <c r="P8" s="6">
        <f>SUM(B8,C8,D8,E8,F8,G8,I8,J8,K8,L8,M8)</f>
        <v>8</v>
      </c>
    </row>
    <row r="9" spans="1:16" ht="19.95" customHeight="1" x14ac:dyDescent="0.3">
      <c r="A9" s="10" t="s">
        <v>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9">
        <v>1</v>
      </c>
      <c r="H9" s="1">
        <v>0</v>
      </c>
      <c r="I9" s="8">
        <f>[1]Summary2!K11</f>
        <v>44</v>
      </c>
      <c r="J9" s="9">
        <v>0</v>
      </c>
      <c r="K9" s="1">
        <v>0</v>
      </c>
      <c r="L9" s="1">
        <v>0</v>
      </c>
      <c r="M9" s="1">
        <v>0</v>
      </c>
      <c r="N9" s="4">
        <f t="shared" si="0"/>
        <v>45</v>
      </c>
      <c r="O9" s="5">
        <f>I9</f>
        <v>44</v>
      </c>
      <c r="P9" s="6">
        <f>SUM(B9,C9,D9,E9,F9,G9,H9,J9,K9,L9,M9)</f>
        <v>1</v>
      </c>
    </row>
    <row r="10" spans="1:16" ht="19.95" customHeight="1" x14ac:dyDescent="0.3">
      <c r="A10" s="10" t="s">
        <v>8</v>
      </c>
      <c r="B10" s="1">
        <v>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8">
        <f>[1]Summary2!B17</f>
        <v>11</v>
      </c>
      <c r="K10" s="9">
        <v>0</v>
      </c>
      <c r="L10" s="9">
        <v>0</v>
      </c>
      <c r="M10" s="1">
        <v>0</v>
      </c>
      <c r="N10" s="4">
        <f t="shared" si="0"/>
        <v>15</v>
      </c>
      <c r="O10" s="5">
        <f>J10</f>
        <v>11</v>
      </c>
      <c r="P10" s="6">
        <f>SUM(B10,C10,D10,E10,F10,G10,H10,I10,K10,L10,M10)</f>
        <v>4</v>
      </c>
    </row>
    <row r="11" spans="1:16" ht="19.95" customHeight="1" x14ac:dyDescent="0.3">
      <c r="A11" s="10" t="s">
        <v>9</v>
      </c>
      <c r="B11" s="1">
        <v>0</v>
      </c>
      <c r="C11" s="1">
        <v>0</v>
      </c>
      <c r="D11" s="1">
        <v>0</v>
      </c>
      <c r="E11" s="1">
        <v>1</v>
      </c>
      <c r="F11" s="1">
        <v>0</v>
      </c>
      <c r="G11" s="1">
        <v>2</v>
      </c>
      <c r="H11" s="9">
        <v>0</v>
      </c>
      <c r="I11" s="1">
        <v>0</v>
      </c>
      <c r="J11" s="1">
        <v>0</v>
      </c>
      <c r="K11" s="8">
        <f>[1]Summary2!E17</f>
        <v>41</v>
      </c>
      <c r="L11" s="9">
        <v>0</v>
      </c>
      <c r="M11" s="1">
        <v>0</v>
      </c>
      <c r="N11" s="4">
        <f t="shared" si="0"/>
        <v>44</v>
      </c>
      <c r="O11" s="5">
        <f>K11</f>
        <v>41</v>
      </c>
      <c r="P11" s="6">
        <f>SUM(B11,C11,D11,E11,F11,G11,H11,I11,J11,L11,M11)</f>
        <v>3</v>
      </c>
    </row>
    <row r="12" spans="1:16" ht="19.95" customHeight="1" x14ac:dyDescent="0.3">
      <c r="A12" s="10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8</v>
      </c>
      <c r="H12" s="1">
        <v>8</v>
      </c>
      <c r="I12" s="9">
        <v>0</v>
      </c>
      <c r="J12" s="1">
        <v>0</v>
      </c>
      <c r="K12" s="1">
        <v>2</v>
      </c>
      <c r="L12" s="8">
        <f>[1]Summary2!H17</f>
        <v>40</v>
      </c>
      <c r="M12" s="9">
        <v>0</v>
      </c>
      <c r="N12" s="4">
        <f t="shared" si="0"/>
        <v>58</v>
      </c>
      <c r="O12" s="5">
        <f>L12</f>
        <v>40</v>
      </c>
      <c r="P12" s="6">
        <f>SUM(B12,C12,D12,E12,F12,G12,H12,I12,J12,K12,M12)</f>
        <v>18</v>
      </c>
    </row>
    <row r="13" spans="1:16" ht="19.95" customHeight="1" x14ac:dyDescent="0.3">
      <c r="A13" s="10" t="s">
        <v>11</v>
      </c>
      <c r="B13" s="9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8">
        <f>[1]Summary2!K17</f>
        <v>13</v>
      </c>
      <c r="N13" s="4">
        <f t="shared" si="0"/>
        <v>13</v>
      </c>
      <c r="O13" s="5">
        <f>M13</f>
        <v>13</v>
      </c>
      <c r="P13" s="6">
        <f>SUM(B13,C13,D13,E13,F13,G13,H13,I13,J13,K13,L13)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Brazilian Species</vt:lpstr>
      <vt:lpstr>Mexican Species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2018-08-24T16:25:28Z</dcterms:modified>
</cp:coreProperties>
</file>